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How to use" sheetId="2" state="visible" r:id="rId4"/>
  </sheets>
  <definedNames>
    <definedName function="false" hidden="false" localSheetId="0" name="_xlnm.Print_Area" vbProcedure="false">Timesheet!$A$1:$I$47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6" authorId="0">
      <text>
        <r>
          <rPr>
            <sz val="10"/>
            <rFont val="Arial"/>
            <family val="2"/>
          </rPr>
          <t xml:space="preserve">Type the first day. The dates and days below fill in for you.</t>
        </r>
      </text>
    </comment>
    <comment ref="D7" authorId="0">
      <text>
        <r>
          <rPr>
            <sz val="10"/>
            <rFont val="Arial"/>
            <family val="2"/>
          </rPr>
          <t xml:space="preserve">Your hourly rate before tax. The National Living Wage (21 and over) is £12.71 from April 2026.</t>
        </r>
      </text>
    </comment>
  </commentList>
</comments>
</file>

<file path=xl/sharedStrings.xml><?xml version="1.0" encoding="utf-8"?>
<sst xmlns="http://schemas.openxmlformats.org/spreadsheetml/2006/main" count="30" uniqueCount="29">
  <si>
    <t xml:space="preserve">MONTHLY TIMESHEET</t>
  </si>
  <si>
    <t xml:space="preserve">Employee name</t>
  </si>
  <si>
    <t xml:space="preserve">Alex Morgan</t>
  </si>
  <si>
    <t xml:space="preserve">Employer / client</t>
  </si>
  <si>
    <t xml:space="preserve">Riverside Café Ltd</t>
  </si>
  <si>
    <t xml:space="preserve">Month starting</t>
  </si>
  <si>
    <t xml:space="preserve">Hourly rate</t>
  </si>
  <si>
    <t xml:space="preserve">Day</t>
  </si>
  <si>
    <t xml:space="preserve">Date</t>
  </si>
  <si>
    <t xml:space="preserve">Start</t>
  </si>
  <si>
    <t xml:space="preserve">Finish</t>
  </si>
  <si>
    <t xml:space="preserve">Break (mins)</t>
  </si>
  <si>
    <t xml:space="preserve">Hours</t>
  </si>
  <si>
    <t xml:space="preserve">Notes</t>
  </si>
  <si>
    <t xml:space="preserve">Night shift</t>
  </si>
  <si>
    <t xml:space="preserve">Total hours</t>
  </si>
  <si>
    <t xml:space="preserve">Total pay</t>
  </si>
  <si>
    <t xml:space="preserve">before tax and deductions</t>
  </si>
  <si>
    <t xml:space="preserve">Employee signature and date</t>
  </si>
  <si>
    <t xml:space="preserve">Approved by (manager) and date</t>
  </si>
  <si>
    <t xml:space="preserve">How to use this timesheet</t>
  </si>
  <si>
    <t xml:space="preserve">1.  The details and the first few days are examples. Type over them with your own.</t>
  </si>
  <si>
    <t xml:space="preserve">2.  Type the first day of the month next to 'Month starting'. The dates and day names fill in for you.</t>
  </si>
  <si>
    <t xml:space="preserve">3.  For each day, type the start and finish times as hh:mm (for example 09:00 and 17:30) and the unpaid break in minutes.</t>
  </si>
  <si>
    <t xml:space="preserve">4.  Hours are worked out for you, including night shifts that finish after midnight (22:00 to 06:00 counts as 8 hours, less any break).</t>
  </si>
  <si>
    <t xml:space="preserve">5.  Leave a day blank if you did not work. Total hours and total pay add up automatically.</t>
  </si>
  <si>
    <t xml:space="preserve">6.  Total pay is before tax, National Insurance and any other deductions.</t>
  </si>
  <si>
    <t xml:space="preserve">7.  To print: File &gt; Print, A4, portrait. It is set to fit on one page.</t>
  </si>
  <si>
    <t xml:space="preserve">8.  Free template from uziapps.com, the makers of EdgeNote. This text is on this sheet only.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</si>
</sst>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\£#,##0.00"/>
    <numFmt numFmtId="167" formatCode="hh:mm"/>
    <numFmt numFmtId="168" formatCode="0"/>
    <numFmt numFmtId="169" formatCode="0.00;\-0.00;&quot;&quot;"/>
    <numFmt numFmtId="170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1"/>
      <color rgb="FF0F1F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A6A80"/>
      <name val="Arial"/>
      <family val="0"/>
      <charset val="1"/>
    </font>
    <font>
      <sz val="8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/>
      <bottom style="thin">
        <color rgb="FF0F1F4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2"/>
    <col collapsed="false" customWidth="true" hidden="false" outlineLevel="0" max="5" min="4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30"/>
    <col collapsed="false" customWidth="true" hidden="false" outlineLevel="0" max="9" min="9" style="0" width="2"/>
  </cols>
  <sheetData>
    <row r="2" customFormat="false" ht="30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2"/>
      <c r="D4" s="3" t="s">
        <v>2</v>
      </c>
      <c r="E4" s="3"/>
      <c r="F4" s="3"/>
    </row>
    <row r="5" customFormat="false" ht="15" hidden="false" customHeight="false" outlineLevel="0" collapsed="false">
      <c r="B5" s="2" t="s">
        <v>3</v>
      </c>
      <c r="C5" s="2"/>
      <c r="D5" s="3" t="s">
        <v>4</v>
      </c>
      <c r="E5" s="3"/>
      <c r="F5" s="3"/>
    </row>
    <row r="6" customFormat="false" ht="15" hidden="false" customHeight="false" outlineLevel="0" collapsed="false">
      <c r="B6" s="2" t="s">
        <v>5</v>
      </c>
      <c r="C6" s="2"/>
      <c r="D6" s="4" t="n">
        <v>46327</v>
      </c>
      <c r="E6" s="4"/>
      <c r="F6" s="4"/>
    </row>
    <row r="7" customFormat="false" ht="15" hidden="false" customHeight="false" outlineLevel="0" collapsed="false">
      <c r="B7" s="2" t="s">
        <v>6</v>
      </c>
      <c r="C7" s="2"/>
      <c r="D7" s="5" t="n">
        <v>12.71</v>
      </c>
      <c r="E7" s="5"/>
      <c r="F7" s="5"/>
    </row>
    <row r="9" customFormat="false" ht="19.5" hidden="false" customHeight="true" outlineLevel="0" collapsed="false"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8" t="s">
        <v>12</v>
      </c>
      <c r="H9" s="6" t="s">
        <v>13</v>
      </c>
    </row>
    <row r="10" customFormat="false" ht="16.5" hidden="false" customHeight="true" outlineLevel="0" collapsed="false">
      <c r="B10" s="9" t="str">
        <f aca="false">IF(C10="","",TEXT(C10,"dddd"))</f>
        <v>Sunday</v>
      </c>
      <c r="C10" s="10" t="n">
        <f aca="false">IF($D$6="","",IF($D$6+0&lt;=EOMONTH($D$6,0),$D$6+0,""))</f>
        <v>46327</v>
      </c>
      <c r="D10" s="11" t="n">
        <v>0.375</v>
      </c>
      <c r="E10" s="11" t="n">
        <v>0.729166666666667</v>
      </c>
      <c r="F10" s="12" t="n">
        <v>30</v>
      </c>
      <c r="G10" s="13" t="n">
        <f aca="false">IF(OR(D10="",E10=""),"",ROUND(MOD(E10-D10,1)*24-N(F10)/60,2))</f>
        <v>8</v>
      </c>
      <c r="H10" s="9"/>
    </row>
    <row r="11" customFormat="false" ht="16.5" hidden="false" customHeight="true" outlineLevel="0" collapsed="false">
      <c r="B11" s="14" t="str">
        <f aca="false">IF(C11="","",TEXT(C11,"dddd"))</f>
        <v>Monday</v>
      </c>
      <c r="C11" s="15" t="n">
        <f aca="false">IF($D$6="","",IF($D$6+1&lt;=EOMONTH($D$6,0),$D$6+1,""))</f>
        <v>46328</v>
      </c>
      <c r="D11" s="16" t="n">
        <v>0.375</v>
      </c>
      <c r="E11" s="16" t="n">
        <v>0.729166666666667</v>
      </c>
      <c r="F11" s="17" t="n">
        <v>30</v>
      </c>
      <c r="G11" s="18" t="n">
        <f aca="false">IF(OR(D11="",E11=""),"",ROUND(MOD(E11-D11,1)*24-N(F11)/60,2))</f>
        <v>8</v>
      </c>
      <c r="H11" s="14"/>
    </row>
    <row r="12" customFormat="false" ht="16.5" hidden="false" customHeight="true" outlineLevel="0" collapsed="false">
      <c r="B12" s="9" t="str">
        <f aca="false">IF(C12="","",TEXT(C12,"dddd"))</f>
        <v>Tuesday</v>
      </c>
      <c r="C12" s="10" t="n">
        <f aca="false">IF($D$6="","",IF($D$6+2&lt;=EOMONTH($D$6,0),$D$6+2,""))</f>
        <v>46329</v>
      </c>
      <c r="D12" s="11" t="n">
        <v>0.5</v>
      </c>
      <c r="E12" s="11" t="n">
        <v>0.833333333333333</v>
      </c>
      <c r="F12" s="12" t="n">
        <v>30</v>
      </c>
      <c r="G12" s="13" t="n">
        <f aca="false">IF(OR(D12="",E12=""),"",ROUND(MOD(E12-D12,1)*24-N(F12)/60,2))</f>
        <v>7.5</v>
      </c>
      <c r="H12" s="9"/>
    </row>
    <row r="13" customFormat="false" ht="16.5" hidden="false" customHeight="true" outlineLevel="0" collapsed="false">
      <c r="B13" s="14" t="str">
        <f aca="false">IF(C13="","",TEXT(C13,"dddd"))</f>
        <v>Wednesday</v>
      </c>
      <c r="C13" s="15" t="n">
        <f aca="false">IF($D$6="","",IF($D$6+3&lt;=EOMONTH($D$6,0),$D$6+3,""))</f>
        <v>46330</v>
      </c>
      <c r="D13" s="16" t="n">
        <v>0.375</v>
      </c>
      <c r="E13" s="16" t="n">
        <v>0.541666666666667</v>
      </c>
      <c r="F13" s="17" t="n">
        <v>0</v>
      </c>
      <c r="G13" s="18" t="n">
        <f aca="false">IF(OR(D13="",E13=""),"",ROUND(MOD(E13-D13,1)*24-N(F13)/60,2))</f>
        <v>4</v>
      </c>
      <c r="H13" s="14"/>
    </row>
    <row r="14" customFormat="false" ht="16.5" hidden="false" customHeight="true" outlineLevel="0" collapsed="false">
      <c r="B14" s="9" t="str">
        <f aca="false">IF(C14="","",TEXT(C14,"dddd"))</f>
        <v>Thursday</v>
      </c>
      <c r="C14" s="10" t="n">
        <f aca="false">IF($D$6="","",IF($D$6+4&lt;=EOMONTH($D$6,0),$D$6+4,""))</f>
        <v>46331</v>
      </c>
      <c r="D14" s="11" t="n">
        <v>0.916666666666667</v>
      </c>
      <c r="E14" s="11" t="n">
        <v>0.25</v>
      </c>
      <c r="F14" s="12" t="n">
        <v>30</v>
      </c>
      <c r="G14" s="13" t="n">
        <f aca="false">IF(OR(D14="",E14=""),"",ROUND(MOD(E14-D14,1)*24-N(F14)/60,2))</f>
        <v>7.5</v>
      </c>
      <c r="H14" s="9" t="s">
        <v>14</v>
      </c>
    </row>
    <row r="15" customFormat="false" ht="16.5" hidden="false" customHeight="true" outlineLevel="0" collapsed="false">
      <c r="B15" s="14" t="str">
        <f aca="false">IF(C15="","",TEXT(C15,"dddd"))</f>
        <v>Friday</v>
      </c>
      <c r="C15" s="15" t="n">
        <f aca="false">IF($D$6="","",IF($D$6+5&lt;=EOMONTH($D$6,0),$D$6+5,""))</f>
        <v>46332</v>
      </c>
      <c r="D15" s="16"/>
      <c r="E15" s="16"/>
      <c r="F15" s="17"/>
      <c r="G15" s="18" t="str">
        <f aca="false">IF(OR(D15="",E15=""),"",ROUND(MOD(E15-D15,1)*24-N(F15)/60,2))</f>
        <v/>
      </c>
      <c r="H15" s="14"/>
    </row>
    <row r="16" customFormat="false" ht="16.5" hidden="false" customHeight="true" outlineLevel="0" collapsed="false">
      <c r="B16" s="9" t="str">
        <f aca="false">IF(C16="","",TEXT(C16,"dddd"))</f>
        <v>Saturday</v>
      </c>
      <c r="C16" s="10" t="n">
        <f aca="false">IF($D$6="","",IF($D$6+6&lt;=EOMONTH($D$6,0),$D$6+6,""))</f>
        <v>46333</v>
      </c>
      <c r="D16" s="11"/>
      <c r="E16" s="11"/>
      <c r="F16" s="12"/>
      <c r="G16" s="13" t="str">
        <f aca="false">IF(OR(D16="",E16=""),"",ROUND(MOD(E16-D16,1)*24-N(F16)/60,2))</f>
        <v/>
      </c>
      <c r="H16" s="9"/>
    </row>
    <row r="17" customFormat="false" ht="16.5" hidden="false" customHeight="true" outlineLevel="0" collapsed="false">
      <c r="B17" s="14" t="str">
        <f aca="false">IF(C17="","",TEXT(C17,"dddd"))</f>
        <v>Sunday</v>
      </c>
      <c r="C17" s="15" t="n">
        <f aca="false">IF($D$6="","",IF($D$6+7&lt;=EOMONTH($D$6,0),$D$6+7,""))</f>
        <v>46334</v>
      </c>
      <c r="D17" s="16"/>
      <c r="E17" s="16"/>
      <c r="F17" s="17"/>
      <c r="G17" s="18" t="str">
        <f aca="false">IF(OR(D17="",E17=""),"",ROUND(MOD(E17-D17,1)*24-N(F17)/60,2))</f>
        <v/>
      </c>
      <c r="H17" s="14"/>
    </row>
    <row r="18" customFormat="false" ht="16.5" hidden="false" customHeight="true" outlineLevel="0" collapsed="false">
      <c r="B18" s="9" t="str">
        <f aca="false">IF(C18="","",TEXT(C18,"dddd"))</f>
        <v>Monday</v>
      </c>
      <c r="C18" s="10" t="n">
        <f aca="false">IF($D$6="","",IF($D$6+8&lt;=EOMONTH($D$6,0),$D$6+8,""))</f>
        <v>46335</v>
      </c>
      <c r="D18" s="11"/>
      <c r="E18" s="11"/>
      <c r="F18" s="12"/>
      <c r="G18" s="13" t="str">
        <f aca="false">IF(OR(D18="",E18=""),"",ROUND(MOD(E18-D18,1)*24-N(F18)/60,2))</f>
        <v/>
      </c>
      <c r="H18" s="9"/>
    </row>
    <row r="19" customFormat="false" ht="16.5" hidden="false" customHeight="true" outlineLevel="0" collapsed="false">
      <c r="B19" s="14" t="str">
        <f aca="false">IF(C19="","",TEXT(C19,"dddd"))</f>
        <v>Tuesday</v>
      </c>
      <c r="C19" s="15" t="n">
        <f aca="false">IF($D$6="","",IF($D$6+9&lt;=EOMONTH($D$6,0),$D$6+9,""))</f>
        <v>46336</v>
      </c>
      <c r="D19" s="16"/>
      <c r="E19" s="16"/>
      <c r="F19" s="17"/>
      <c r="G19" s="18" t="str">
        <f aca="false">IF(OR(D19="",E19=""),"",ROUND(MOD(E19-D19,1)*24-N(F19)/60,2))</f>
        <v/>
      </c>
      <c r="H19" s="14"/>
    </row>
    <row r="20" customFormat="false" ht="16.5" hidden="false" customHeight="true" outlineLevel="0" collapsed="false">
      <c r="B20" s="9" t="str">
        <f aca="false">IF(C20="","",TEXT(C20,"dddd"))</f>
        <v>Wednesday</v>
      </c>
      <c r="C20" s="10" t="n">
        <f aca="false">IF($D$6="","",IF($D$6+10&lt;=EOMONTH($D$6,0),$D$6+10,""))</f>
        <v>46337</v>
      </c>
      <c r="D20" s="11"/>
      <c r="E20" s="11"/>
      <c r="F20" s="12"/>
      <c r="G20" s="13" t="str">
        <f aca="false">IF(OR(D20="",E20=""),"",ROUND(MOD(E20-D20,1)*24-N(F20)/60,2))</f>
        <v/>
      </c>
      <c r="H20" s="9"/>
    </row>
    <row r="21" customFormat="false" ht="16.5" hidden="false" customHeight="true" outlineLevel="0" collapsed="false">
      <c r="B21" s="14" t="str">
        <f aca="false">IF(C21="","",TEXT(C21,"dddd"))</f>
        <v>Thursday</v>
      </c>
      <c r="C21" s="15" t="n">
        <f aca="false">IF($D$6="","",IF($D$6+11&lt;=EOMONTH($D$6,0),$D$6+11,""))</f>
        <v>46338</v>
      </c>
      <c r="D21" s="16"/>
      <c r="E21" s="16"/>
      <c r="F21" s="17"/>
      <c r="G21" s="18" t="str">
        <f aca="false">IF(OR(D21="",E21=""),"",ROUND(MOD(E21-D21,1)*24-N(F21)/60,2))</f>
        <v/>
      </c>
      <c r="H21" s="14"/>
    </row>
    <row r="22" customFormat="false" ht="16.5" hidden="false" customHeight="true" outlineLevel="0" collapsed="false">
      <c r="B22" s="9" t="str">
        <f aca="false">IF(C22="","",TEXT(C22,"dddd"))</f>
        <v>Friday</v>
      </c>
      <c r="C22" s="10" t="n">
        <f aca="false">IF($D$6="","",IF($D$6+12&lt;=EOMONTH($D$6,0),$D$6+12,""))</f>
        <v>46339</v>
      </c>
      <c r="D22" s="11"/>
      <c r="E22" s="11"/>
      <c r="F22" s="12"/>
      <c r="G22" s="13" t="str">
        <f aca="false">IF(OR(D22="",E22=""),"",ROUND(MOD(E22-D22,1)*24-N(F22)/60,2))</f>
        <v/>
      </c>
      <c r="H22" s="9"/>
    </row>
    <row r="23" customFormat="false" ht="16.5" hidden="false" customHeight="true" outlineLevel="0" collapsed="false">
      <c r="B23" s="14" t="str">
        <f aca="false">IF(C23="","",TEXT(C23,"dddd"))</f>
        <v>Saturday</v>
      </c>
      <c r="C23" s="15" t="n">
        <f aca="false">IF($D$6="","",IF($D$6+13&lt;=EOMONTH($D$6,0),$D$6+13,""))</f>
        <v>46340</v>
      </c>
      <c r="D23" s="16"/>
      <c r="E23" s="16"/>
      <c r="F23" s="17"/>
      <c r="G23" s="18" t="str">
        <f aca="false">IF(OR(D23="",E23=""),"",ROUND(MOD(E23-D23,1)*24-N(F23)/60,2))</f>
        <v/>
      </c>
      <c r="H23" s="14"/>
    </row>
    <row r="24" customFormat="false" ht="16.5" hidden="false" customHeight="true" outlineLevel="0" collapsed="false">
      <c r="B24" s="9" t="str">
        <f aca="false">IF(C24="","",TEXT(C24,"dddd"))</f>
        <v>Sunday</v>
      </c>
      <c r="C24" s="10" t="n">
        <f aca="false">IF($D$6="","",IF($D$6+14&lt;=EOMONTH($D$6,0),$D$6+14,""))</f>
        <v>46341</v>
      </c>
      <c r="D24" s="11"/>
      <c r="E24" s="11"/>
      <c r="F24" s="12"/>
      <c r="G24" s="13" t="str">
        <f aca="false">IF(OR(D24="",E24=""),"",ROUND(MOD(E24-D24,1)*24-N(F24)/60,2))</f>
        <v/>
      </c>
      <c r="H24" s="9"/>
    </row>
    <row r="25" customFormat="false" ht="16.5" hidden="false" customHeight="true" outlineLevel="0" collapsed="false">
      <c r="B25" s="14" t="str">
        <f aca="false">IF(C25="","",TEXT(C25,"dddd"))</f>
        <v>Monday</v>
      </c>
      <c r="C25" s="15" t="n">
        <f aca="false">IF($D$6="","",IF($D$6+15&lt;=EOMONTH($D$6,0),$D$6+15,""))</f>
        <v>46342</v>
      </c>
      <c r="D25" s="16"/>
      <c r="E25" s="16"/>
      <c r="F25" s="17"/>
      <c r="G25" s="18" t="str">
        <f aca="false">IF(OR(D25="",E25=""),"",ROUND(MOD(E25-D25,1)*24-N(F25)/60,2))</f>
        <v/>
      </c>
      <c r="H25" s="14"/>
    </row>
    <row r="26" customFormat="false" ht="16.5" hidden="false" customHeight="true" outlineLevel="0" collapsed="false">
      <c r="B26" s="9" t="str">
        <f aca="false">IF(C26="","",TEXT(C26,"dddd"))</f>
        <v>Tuesday</v>
      </c>
      <c r="C26" s="10" t="n">
        <f aca="false">IF($D$6="","",IF($D$6+16&lt;=EOMONTH($D$6,0),$D$6+16,""))</f>
        <v>46343</v>
      </c>
      <c r="D26" s="11"/>
      <c r="E26" s="11"/>
      <c r="F26" s="12"/>
      <c r="G26" s="13" t="str">
        <f aca="false">IF(OR(D26="",E26=""),"",ROUND(MOD(E26-D26,1)*24-N(F26)/60,2))</f>
        <v/>
      </c>
      <c r="H26" s="9"/>
    </row>
    <row r="27" customFormat="false" ht="16.5" hidden="false" customHeight="true" outlineLevel="0" collapsed="false">
      <c r="B27" s="14" t="str">
        <f aca="false">IF(C27="","",TEXT(C27,"dddd"))</f>
        <v>Wednesday</v>
      </c>
      <c r="C27" s="15" t="n">
        <f aca="false">IF($D$6="","",IF($D$6+17&lt;=EOMONTH($D$6,0),$D$6+17,""))</f>
        <v>46344</v>
      </c>
      <c r="D27" s="16"/>
      <c r="E27" s="16"/>
      <c r="F27" s="17"/>
      <c r="G27" s="18" t="str">
        <f aca="false">IF(OR(D27="",E27=""),"",ROUND(MOD(E27-D27,1)*24-N(F27)/60,2))</f>
        <v/>
      </c>
      <c r="H27" s="14"/>
    </row>
    <row r="28" customFormat="false" ht="16.5" hidden="false" customHeight="true" outlineLevel="0" collapsed="false">
      <c r="B28" s="9" t="str">
        <f aca="false">IF(C28="","",TEXT(C28,"dddd"))</f>
        <v>Thursday</v>
      </c>
      <c r="C28" s="10" t="n">
        <f aca="false">IF($D$6="","",IF($D$6+18&lt;=EOMONTH($D$6,0),$D$6+18,""))</f>
        <v>46345</v>
      </c>
      <c r="D28" s="11"/>
      <c r="E28" s="11"/>
      <c r="F28" s="12"/>
      <c r="G28" s="13" t="str">
        <f aca="false">IF(OR(D28="",E28=""),"",ROUND(MOD(E28-D28,1)*24-N(F28)/60,2))</f>
        <v/>
      </c>
      <c r="H28" s="9"/>
    </row>
    <row r="29" customFormat="false" ht="16.5" hidden="false" customHeight="true" outlineLevel="0" collapsed="false">
      <c r="B29" s="14" t="str">
        <f aca="false">IF(C29="","",TEXT(C29,"dddd"))</f>
        <v>Friday</v>
      </c>
      <c r="C29" s="15" t="n">
        <f aca="false">IF($D$6="","",IF($D$6+19&lt;=EOMONTH($D$6,0),$D$6+19,""))</f>
        <v>46346</v>
      </c>
      <c r="D29" s="16"/>
      <c r="E29" s="16"/>
      <c r="F29" s="17"/>
      <c r="G29" s="18" t="str">
        <f aca="false">IF(OR(D29="",E29=""),"",ROUND(MOD(E29-D29,1)*24-N(F29)/60,2))</f>
        <v/>
      </c>
      <c r="H29" s="14"/>
    </row>
    <row r="30" customFormat="false" ht="16.5" hidden="false" customHeight="true" outlineLevel="0" collapsed="false">
      <c r="B30" s="9" t="str">
        <f aca="false">IF(C30="","",TEXT(C30,"dddd"))</f>
        <v>Saturday</v>
      </c>
      <c r="C30" s="10" t="n">
        <f aca="false">IF($D$6="","",IF($D$6+20&lt;=EOMONTH($D$6,0),$D$6+20,""))</f>
        <v>46347</v>
      </c>
      <c r="D30" s="11"/>
      <c r="E30" s="11"/>
      <c r="F30" s="12"/>
      <c r="G30" s="13" t="str">
        <f aca="false">IF(OR(D30="",E30=""),"",ROUND(MOD(E30-D30,1)*24-N(F30)/60,2))</f>
        <v/>
      </c>
      <c r="H30" s="9"/>
    </row>
    <row r="31" customFormat="false" ht="16.5" hidden="false" customHeight="true" outlineLevel="0" collapsed="false">
      <c r="B31" s="14" t="str">
        <f aca="false">IF(C31="","",TEXT(C31,"dddd"))</f>
        <v>Sunday</v>
      </c>
      <c r="C31" s="15" t="n">
        <f aca="false">IF($D$6="","",IF($D$6+21&lt;=EOMONTH($D$6,0),$D$6+21,""))</f>
        <v>46348</v>
      </c>
      <c r="D31" s="16"/>
      <c r="E31" s="16"/>
      <c r="F31" s="17"/>
      <c r="G31" s="18" t="str">
        <f aca="false">IF(OR(D31="",E31=""),"",ROUND(MOD(E31-D31,1)*24-N(F31)/60,2))</f>
        <v/>
      </c>
      <c r="H31" s="14"/>
    </row>
    <row r="32" customFormat="false" ht="16.5" hidden="false" customHeight="true" outlineLevel="0" collapsed="false">
      <c r="B32" s="9" t="str">
        <f aca="false">IF(C32="","",TEXT(C32,"dddd"))</f>
        <v>Monday</v>
      </c>
      <c r="C32" s="10" t="n">
        <f aca="false">IF($D$6="","",IF($D$6+22&lt;=EOMONTH($D$6,0),$D$6+22,""))</f>
        <v>46349</v>
      </c>
      <c r="D32" s="11"/>
      <c r="E32" s="11"/>
      <c r="F32" s="12"/>
      <c r="G32" s="13" t="str">
        <f aca="false">IF(OR(D32="",E32=""),"",ROUND(MOD(E32-D32,1)*24-N(F32)/60,2))</f>
        <v/>
      </c>
      <c r="H32" s="9"/>
    </row>
    <row r="33" customFormat="false" ht="16.5" hidden="false" customHeight="true" outlineLevel="0" collapsed="false">
      <c r="B33" s="14" t="str">
        <f aca="false">IF(C33="","",TEXT(C33,"dddd"))</f>
        <v>Tuesday</v>
      </c>
      <c r="C33" s="15" t="n">
        <f aca="false">IF($D$6="","",IF($D$6+23&lt;=EOMONTH($D$6,0),$D$6+23,""))</f>
        <v>46350</v>
      </c>
      <c r="D33" s="16"/>
      <c r="E33" s="16"/>
      <c r="F33" s="17"/>
      <c r="G33" s="18" t="str">
        <f aca="false">IF(OR(D33="",E33=""),"",ROUND(MOD(E33-D33,1)*24-N(F33)/60,2))</f>
        <v/>
      </c>
      <c r="H33" s="14"/>
    </row>
    <row r="34" customFormat="false" ht="16.5" hidden="false" customHeight="true" outlineLevel="0" collapsed="false">
      <c r="B34" s="9" t="str">
        <f aca="false">IF(C34="","",TEXT(C34,"dddd"))</f>
        <v>Wednesday</v>
      </c>
      <c r="C34" s="10" t="n">
        <f aca="false">IF($D$6="","",IF($D$6+24&lt;=EOMONTH($D$6,0),$D$6+24,""))</f>
        <v>46351</v>
      </c>
      <c r="D34" s="11"/>
      <c r="E34" s="11"/>
      <c r="F34" s="12"/>
      <c r="G34" s="13" t="str">
        <f aca="false">IF(OR(D34="",E34=""),"",ROUND(MOD(E34-D34,1)*24-N(F34)/60,2))</f>
        <v/>
      </c>
      <c r="H34" s="9"/>
    </row>
    <row r="35" customFormat="false" ht="16.5" hidden="false" customHeight="true" outlineLevel="0" collapsed="false">
      <c r="B35" s="14" t="str">
        <f aca="false">IF(C35="","",TEXT(C35,"dddd"))</f>
        <v>Thursday</v>
      </c>
      <c r="C35" s="15" t="n">
        <f aca="false">IF($D$6="","",IF($D$6+25&lt;=EOMONTH($D$6,0),$D$6+25,""))</f>
        <v>46352</v>
      </c>
      <c r="D35" s="16"/>
      <c r="E35" s="16"/>
      <c r="F35" s="17"/>
      <c r="G35" s="18" t="str">
        <f aca="false">IF(OR(D35="",E35=""),"",ROUND(MOD(E35-D35,1)*24-N(F35)/60,2))</f>
        <v/>
      </c>
      <c r="H35" s="14"/>
    </row>
    <row r="36" customFormat="false" ht="16.5" hidden="false" customHeight="true" outlineLevel="0" collapsed="false">
      <c r="B36" s="9" t="str">
        <f aca="false">IF(C36="","",TEXT(C36,"dddd"))</f>
        <v>Friday</v>
      </c>
      <c r="C36" s="10" t="n">
        <f aca="false">IF($D$6="","",IF($D$6+26&lt;=EOMONTH($D$6,0),$D$6+26,""))</f>
        <v>46353</v>
      </c>
      <c r="D36" s="11"/>
      <c r="E36" s="11"/>
      <c r="F36" s="12"/>
      <c r="G36" s="13" t="str">
        <f aca="false">IF(OR(D36="",E36=""),"",ROUND(MOD(E36-D36,1)*24-N(F36)/60,2))</f>
        <v/>
      </c>
      <c r="H36" s="9"/>
    </row>
    <row r="37" customFormat="false" ht="16.5" hidden="false" customHeight="true" outlineLevel="0" collapsed="false">
      <c r="B37" s="14" t="str">
        <f aca="false">IF(C37="","",TEXT(C37,"dddd"))</f>
        <v>Saturday</v>
      </c>
      <c r="C37" s="15" t="n">
        <f aca="false">IF($D$6="","",IF($D$6+27&lt;=EOMONTH($D$6,0),$D$6+27,""))</f>
        <v>46354</v>
      </c>
      <c r="D37" s="16"/>
      <c r="E37" s="16"/>
      <c r="F37" s="17"/>
      <c r="G37" s="18" t="str">
        <f aca="false">IF(OR(D37="",E37=""),"",ROUND(MOD(E37-D37,1)*24-N(F37)/60,2))</f>
        <v/>
      </c>
      <c r="H37" s="14"/>
    </row>
    <row r="38" customFormat="false" ht="16.5" hidden="false" customHeight="true" outlineLevel="0" collapsed="false">
      <c r="B38" s="9" t="str">
        <f aca="false">IF(C38="","",TEXT(C38,"dddd"))</f>
        <v>Sunday</v>
      </c>
      <c r="C38" s="10" t="n">
        <f aca="false">IF($D$6="","",IF($D$6+28&lt;=EOMONTH($D$6,0),$D$6+28,""))</f>
        <v>46355</v>
      </c>
      <c r="D38" s="11"/>
      <c r="E38" s="11"/>
      <c r="F38" s="12"/>
      <c r="G38" s="13" t="str">
        <f aca="false">IF(OR(D38="",E38=""),"",ROUND(MOD(E38-D38,1)*24-N(F38)/60,2))</f>
        <v/>
      </c>
      <c r="H38" s="9"/>
    </row>
    <row r="39" customFormat="false" ht="16.5" hidden="false" customHeight="true" outlineLevel="0" collapsed="false">
      <c r="B39" s="14" t="str">
        <f aca="false">IF(C39="","",TEXT(C39,"dddd"))</f>
        <v>Monday</v>
      </c>
      <c r="C39" s="15" t="n">
        <f aca="false">IF($D$6="","",IF($D$6+29&lt;=EOMONTH($D$6,0),$D$6+29,""))</f>
        <v>46356</v>
      </c>
      <c r="D39" s="16"/>
      <c r="E39" s="16"/>
      <c r="F39" s="17"/>
      <c r="G39" s="18" t="str">
        <f aca="false">IF(OR(D39="",E39=""),"",ROUND(MOD(E39-D39,1)*24-N(F39)/60,2))</f>
        <v/>
      </c>
      <c r="H39" s="14"/>
    </row>
    <row r="40" customFormat="false" ht="16.5" hidden="false" customHeight="true" outlineLevel="0" collapsed="false">
      <c r="B40" s="9" t="str">
        <f aca="false">IF(C40="","",TEXT(C40,"dddd"))</f>
        <v/>
      </c>
      <c r="C40" s="10" t="str">
        <f aca="false">IF($D$6="","",IF($D$6+30&lt;=EOMONTH($D$6,0),$D$6+30,""))</f>
        <v/>
      </c>
      <c r="D40" s="11"/>
      <c r="E40" s="11"/>
      <c r="F40" s="12"/>
      <c r="G40" s="13" t="str">
        <f aca="false">IF(OR(D40="",E40=""),"",ROUND(MOD(E40-D40,1)*24-N(F40)/60,2))</f>
        <v/>
      </c>
      <c r="H40" s="9"/>
    </row>
    <row r="42" customFormat="false" ht="15" hidden="false" customHeight="false" outlineLevel="0" collapsed="false">
      <c r="E42" s="19" t="s">
        <v>15</v>
      </c>
      <c r="F42" s="19"/>
      <c r="G42" s="20" t="n">
        <f aca="false">SUM(G10:G40)</f>
        <v>35</v>
      </c>
    </row>
    <row r="43" customFormat="false" ht="15" hidden="false" customHeight="false" outlineLevel="0" collapsed="false">
      <c r="E43" s="21" t="s">
        <v>6</v>
      </c>
      <c r="F43" s="21"/>
      <c r="G43" s="22" t="n">
        <f aca="false">D7</f>
        <v>12.71</v>
      </c>
    </row>
    <row r="44" customFormat="false" ht="21.75" hidden="false" customHeight="true" outlineLevel="0" collapsed="false">
      <c r="E44" s="23" t="s">
        <v>16</v>
      </c>
      <c r="F44" s="23"/>
      <c r="G44" s="24" t="n">
        <f aca="false">ROUND(G42*G43,2)</f>
        <v>444.85</v>
      </c>
      <c r="H44" s="25" t="s">
        <v>17</v>
      </c>
    </row>
    <row r="46" customFormat="false" ht="27.75" hidden="false" customHeight="true" outlineLevel="0" collapsed="false">
      <c r="B46" s="26"/>
      <c r="C46" s="26"/>
      <c r="D46" s="26"/>
      <c r="F46" s="26"/>
      <c r="G46" s="26"/>
      <c r="H46" s="26"/>
    </row>
    <row r="47" customFormat="false" ht="15" hidden="false" customHeight="false" outlineLevel="0" collapsed="false">
      <c r="B47" s="27" t="s">
        <v>18</v>
      </c>
      <c r="F47" s="27" t="s">
        <v>19</v>
      </c>
    </row>
  </sheetData>
  <mergeCells count="11">
    <mergeCell ref="B4:C4"/>
    <mergeCell ref="D4:F4"/>
    <mergeCell ref="B5:C5"/>
    <mergeCell ref="D5:F5"/>
    <mergeCell ref="B6:C6"/>
    <mergeCell ref="D6:F6"/>
    <mergeCell ref="B7:C7"/>
    <mergeCell ref="D7:F7"/>
    <mergeCell ref="E42:F42"/>
    <mergeCell ref="E43:F43"/>
    <mergeCell ref="E44:F44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8" t="s">
        <v>20</v>
      </c>
    </row>
    <row r="4" customFormat="false" ht="30" hidden="false" customHeight="true" outlineLevel="0" collapsed="false">
      <c r="B4" s="29" t="s">
        <v>21</v>
      </c>
    </row>
    <row r="6" customFormat="false" ht="30" hidden="false" customHeight="true" outlineLevel="0" collapsed="false">
      <c r="B6" s="29" t="s">
        <v>22</v>
      </c>
    </row>
    <row r="8" customFormat="false" ht="30" hidden="false" customHeight="true" outlineLevel="0" collapsed="false">
      <c r="B8" s="29" t="s">
        <v>23</v>
      </c>
    </row>
    <row r="10" customFormat="false" ht="30" hidden="false" customHeight="true" outlineLevel="0" collapsed="false">
      <c r="B10" s="29" t="s">
        <v>24</v>
      </c>
    </row>
    <row r="12" customFormat="false" ht="30" hidden="false" customHeight="true" outlineLevel="0" collapsed="false">
      <c r="B12" s="29" t="s">
        <v>25</v>
      </c>
    </row>
    <row r="14" customFormat="false" ht="30" hidden="false" customHeight="true" outlineLevel="0" collapsed="false">
      <c r="B14" s="29" t="s">
        <v>26</v>
      </c>
    </row>
    <row r="16" customFormat="false" ht="30" hidden="false" customHeight="true" outlineLevel="0" collapsed="false">
      <c r="B16" s="29" t="s">
        <v>27</v>
      </c>
    </row>
    <row r="18" customFormat="false" ht="30" hidden="false" customHeight="true" outlineLevel="0" collapsed="false">
      <c r="B18" s="2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2026-10-12T23:42:27Z</dcterms:created>
  <dc:creator>uziapps.com</dc:creator>
  <dc:description/>
  <dc:language>en-US</dc:language>
  <cp:lastModifiedBy/>
  <dcterms:modified xsi:type="dcterms:W3CDTF">2026-10-12T23:42:27Z</dcterms:modified>
  <cp:revision>0</cp:revision>
  <dc:subject/>
  <dc:title>Monthly timesheet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